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ul\AppData\Local\Microsoft\Windows\INetCache\Content.Outlook\J3PFZOCR\"/>
    </mc:Choice>
  </mc:AlternateContent>
  <xr:revisionPtr revIDLastSave="0" documentId="13_ncr:1_{565B4D83-855E-41AC-8536-263B23D98DCA}" xr6:coauthVersionLast="36" xr6:coauthVersionMax="36" xr10:uidLastSave="{00000000-0000-0000-0000-000000000000}"/>
  <bookViews>
    <workbookView xWindow="0" yWindow="450" windowWidth="38235" windowHeight="7755" xr2:uid="{00000000-000D-0000-FFFF-FFFF00000000}"/>
  </bookViews>
  <sheets>
    <sheet name="1.1 Centralizator AA" sheetId="2" r:id="rId1"/>
  </sheets>
  <definedNames>
    <definedName name="_xlnm.Print_Area" localSheetId="0">'1.1 Centralizator AA'!$B$2:$L$39</definedName>
  </definedNames>
  <calcPr calcId="191029"/>
</workbook>
</file>

<file path=xl/calcChain.xml><?xml version="1.0" encoding="utf-8"?>
<calcChain xmlns="http://schemas.openxmlformats.org/spreadsheetml/2006/main">
  <c r="K30" i="2" l="1"/>
  <c r="K27" i="2" s="1"/>
  <c r="I32" i="2" l="1"/>
  <c r="L23" i="2" l="1"/>
  <c r="K23" i="2"/>
  <c r="I23" i="2"/>
  <c r="H23" i="2"/>
  <c r="G23" i="2"/>
  <c r="E23" i="2"/>
  <c r="D23" i="2"/>
  <c r="G24" i="2" l="1"/>
  <c r="G25" i="2" s="1"/>
  <c r="H24" i="2"/>
  <c r="H25" i="2" s="1"/>
  <c r="L24" i="2"/>
  <c r="L25" i="2" s="1"/>
  <c r="D24" i="2"/>
  <c r="D25" i="2" s="1"/>
  <c r="I24" i="2"/>
  <c r="I25" i="2" s="1"/>
  <c r="K24" i="2"/>
  <c r="K25" i="2" s="1"/>
</calcChain>
</file>

<file path=xl/sharedStrings.xml><?xml version="1.0" encoding="utf-8"?>
<sst xmlns="http://schemas.openxmlformats.org/spreadsheetml/2006/main" count="50" uniqueCount="50">
  <si>
    <t>BENEFICIAR</t>
  </si>
  <si>
    <t>Valori in Lei (RON)</t>
  </si>
  <si>
    <t>ARHITECTURA</t>
  </si>
  <si>
    <t>VALOARE CONTRACT</t>
  </si>
  <si>
    <t>OFERTA</t>
  </si>
  <si>
    <t>TOTAL</t>
  </si>
  <si>
    <t>INSTALATII TERMICE INTERIOARE</t>
  </si>
  <si>
    <t>ORGANIZARE DE SANTIER</t>
  </si>
  <si>
    <t>TOTAL FARA TVA</t>
  </si>
  <si>
    <t>TVA</t>
  </si>
  <si>
    <t>TOTAL CU TVA</t>
  </si>
  <si>
    <t>INFRASTRUCTURA</t>
  </si>
  <si>
    <t>SUPRASTRUCTURA</t>
  </si>
  <si>
    <t>INSTALATII ELECTRICE INTERIOARE SI EXTERIOARE</t>
  </si>
  <si>
    <t>INSTALATII SANITARE INTERIOARE SI EXTERIOARE</t>
  </si>
  <si>
    <t>ALEI SI TEREN DE FESTIVITATI IN AER LIBER</t>
  </si>
  <si>
    <t>AMENAJARE SPATIU VERDE</t>
  </si>
  <si>
    <t>TEREN DE SPORT</t>
  </si>
  <si>
    <t>IMPREJMUIRE</t>
  </si>
  <si>
    <t>EXECUTANT</t>
  </si>
  <si>
    <t>Montaj utilaje,echipamente tehnologice si functionale</t>
  </si>
  <si>
    <t>Utilaje si echipamente functionale care necesita montaj</t>
  </si>
  <si>
    <t>-</t>
  </si>
  <si>
    <t xml:space="preserve">REST DE REALIZAT </t>
  </si>
  <si>
    <t>BENEFICIAR:</t>
  </si>
  <si>
    <t xml:space="preserve">CONSTRUCTOR:S.C. </t>
  </si>
  <si>
    <t>OBIECTIV : E</t>
  </si>
  <si>
    <t>ATENTIE!!!! MAJORAREA SE VA CALCULA DOAR LA MATERIAL</t>
  </si>
  <si>
    <t>NCS-la OFERTA</t>
  </si>
  <si>
    <t xml:space="preserve">Valoare ajustare materiale conform OG 15 </t>
  </si>
  <si>
    <t>„Mo“, indicele de cost în construcții pentru costul materialelor aferent lunii ianuarie 2021.</t>
  </si>
  <si>
    <t xml:space="preserve">„Mn“, indicele de cost în construcții pentru costul materialelor aferent lunii „n“ de referință . 
</t>
  </si>
  <si>
    <t>data cu 60 de zile înainte de ultima zi a lunii „n“</t>
  </si>
  <si>
    <t>ultima zi a lunii „n“</t>
  </si>
  <si>
    <t>An = av + m * Mn/Mo</t>
  </si>
  <si>
    <t xml:space="preserve"> „An“ este coeficientul de ajustare care urmează a fi aplicat valorii cheltuielilor cu materialele</t>
  </si>
  <si>
    <t>„av“ este un coeficient fix şi reprezintă valoarea procentuală a plăţii în avans conform contractului</t>
  </si>
  <si>
    <t>„m“ reprezintă ponderea indicelui de cost în construcții pentru costul materialelor</t>
  </si>
  <si>
    <t>Data:</t>
  </si>
  <si>
    <t>NR-la oferta</t>
  </si>
  <si>
    <t>8=-6 -7</t>
  </si>
  <si>
    <t>Valoare Materiale incluse in F3 rest de executat (conform C6)</t>
  </si>
  <si>
    <t>ANTERIOR realizat (conform situatii de lucrari)</t>
  </si>
  <si>
    <t>11=8+10</t>
  </si>
  <si>
    <t>10= 9*An - 9</t>
  </si>
  <si>
    <r>
      <t xml:space="preserve">Rest fizic </t>
    </r>
    <r>
      <rPr>
        <b/>
        <sz val="10"/>
        <color rgb="FFFF0000"/>
        <rFont val="Calibri"/>
        <family val="2"/>
        <scheme val="minor"/>
      </rPr>
      <t xml:space="preserve">de </t>
    </r>
    <r>
      <rPr>
        <b/>
        <sz val="10"/>
        <color theme="1"/>
        <rFont val="Calibri"/>
        <family val="2"/>
        <charset val="238"/>
        <scheme val="minor"/>
      </rPr>
      <t xml:space="preserve">executat  la data intrarii in vigoare a OG15 (se ataseaza F3)  </t>
    </r>
  </si>
  <si>
    <t>Anexa 1.1</t>
  </si>
  <si>
    <t>6=3+4-5</t>
  </si>
  <si>
    <t>Valoarea indicelui este publicată de Institutul Naţional de Statistică în Buletinul Statistic de Prețuri, în tabelul 15 (https://insse.ro/cms/  =&gt; Produse statistice =&gt; Publicații statistice=&gt; Publicații=&gt; Data apariției =&gt; Ultimele 12 luni =&gt; Filtrează =&gt; Vor apărea publicațiile, printre care și Buletinele statistice de prețuri sau https://insse.ro/cms/ =&gt; Buletin statistic de preturi);</t>
  </si>
  <si>
    <t>Exemplu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</si>
</sst>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/>
    <xf numFmtId="1" fontId="2" fillId="0" borderId="0" xfId="0" applyNumberFormat="1" applyFont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Fill="1" applyBorder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6" fillId="0" borderId="1" xfId="0" applyNumberFormat="1" applyFont="1" applyBorder="1"/>
    <xf numFmtId="1" fontId="6" fillId="2" borderId="1" xfId="0" applyNumberFormat="1" applyFont="1" applyFill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164" fontId="1" fillId="2" borderId="0" xfId="0" applyNumberFormat="1" applyFont="1" applyFill="1"/>
    <xf numFmtId="9" fontId="1" fillId="2" borderId="0" xfId="0" applyNumberFormat="1" applyFont="1" applyFill="1"/>
    <xf numFmtId="9" fontId="1" fillId="0" borderId="0" xfId="0" applyNumberFormat="1" applyFont="1"/>
    <xf numFmtId="2" fontId="1" fillId="2" borderId="0" xfId="0" applyNumberFormat="1" applyFont="1" applyFill="1"/>
    <xf numFmtId="4" fontId="8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right"/>
    </xf>
    <xf numFmtId="164" fontId="1" fillId="0" borderId="0" xfId="0" applyNumberFormat="1" applyFont="1" applyFill="1"/>
    <xf numFmtId="10" fontId="4" fillId="0" borderId="0" xfId="0" applyNumberFormat="1" applyFont="1" applyFill="1"/>
    <xf numFmtId="2" fontId="1" fillId="0" borderId="0" xfId="0" applyNumberFormat="1" applyFont="1" applyFill="1"/>
    <xf numFmtId="0" fontId="1" fillId="0" borderId="7" xfId="0" applyFont="1" applyBorder="1"/>
    <xf numFmtId="0" fontId="1" fillId="0" borderId="7" xfId="0" applyFont="1" applyFill="1" applyBorder="1" applyAlignment="1">
      <alignment wrapText="1"/>
    </xf>
    <xf numFmtId="4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8"/>
  <sheetViews>
    <sheetView tabSelected="1" view="pageBreakPreview" topLeftCell="A2" zoomScaleNormal="100" zoomScaleSheetLayoutView="100" workbookViewId="0">
      <selection activeCell="O32" sqref="O32"/>
    </sheetView>
  </sheetViews>
  <sheetFormatPr defaultColWidth="9.140625" defaultRowHeight="12.75" x14ac:dyDescent="0.2"/>
  <cols>
    <col min="1" max="1" width="1" style="1" customWidth="1"/>
    <col min="2" max="2" width="6" style="1" bestFit="1" customWidth="1"/>
    <col min="3" max="3" width="15.140625" style="1" customWidth="1"/>
    <col min="4" max="4" width="8.85546875" style="1" customWidth="1"/>
    <col min="5" max="5" width="9.85546875" style="1" bestFit="1" customWidth="1"/>
    <col min="6" max="6" width="9.85546875" style="1" customWidth="1"/>
    <col min="7" max="7" width="8.42578125" style="1" customWidth="1"/>
    <col min="8" max="8" width="9.140625" style="1" customWidth="1"/>
    <col min="9" max="10" width="12.28515625" style="1" customWidth="1"/>
    <col min="11" max="11" width="15.85546875" style="2" customWidth="1"/>
    <col min="12" max="12" width="11.42578125" style="1" customWidth="1"/>
    <col min="13" max="13" width="11.7109375" style="1" bestFit="1" customWidth="1"/>
    <col min="14" max="14" width="10.5703125" style="1" bestFit="1" customWidth="1"/>
    <col min="15" max="15" width="9.140625" style="1"/>
    <col min="16" max="16" width="11.7109375" style="1" bestFit="1" customWidth="1"/>
    <col min="17" max="16384" width="9.140625" style="1"/>
  </cols>
  <sheetData>
    <row r="1" spans="2:16" ht="12.75" hidden="1" customHeight="1" x14ac:dyDescent="0.2">
      <c r="B1" s="55" t="s">
        <v>24</v>
      </c>
      <c r="C1" s="55"/>
      <c r="D1" s="55"/>
      <c r="E1" s="21"/>
      <c r="F1" s="31"/>
      <c r="G1" s="19"/>
      <c r="H1" s="19"/>
    </row>
    <row r="2" spans="2:16" x14ac:dyDescent="0.2">
      <c r="B2" s="55" t="s">
        <v>25</v>
      </c>
      <c r="C2" s="55"/>
      <c r="D2" s="55"/>
      <c r="E2" s="55"/>
      <c r="F2" s="55"/>
      <c r="G2" s="55"/>
      <c r="H2" s="55"/>
      <c r="I2" s="12"/>
      <c r="J2" s="12"/>
      <c r="K2" s="58" t="s">
        <v>46</v>
      </c>
      <c r="L2" s="58"/>
    </row>
    <row r="3" spans="2:16" x14ac:dyDescent="0.2">
      <c r="B3" s="55" t="s">
        <v>26</v>
      </c>
      <c r="C3" s="55"/>
      <c r="D3" s="55"/>
      <c r="E3" s="55"/>
      <c r="F3" s="55"/>
      <c r="G3" s="55"/>
      <c r="H3" s="55"/>
      <c r="I3" s="12"/>
      <c r="J3" s="12"/>
    </row>
    <row r="4" spans="2:16" x14ac:dyDescent="0.2">
      <c r="G4" s="14"/>
      <c r="H4" s="3"/>
      <c r="I4" s="3"/>
      <c r="J4" s="3"/>
      <c r="K4" s="4"/>
    </row>
    <row r="5" spans="2:16" ht="12.75" customHeight="1" x14ac:dyDescent="0.2">
      <c r="B5" s="56" t="s">
        <v>1</v>
      </c>
      <c r="C5" s="56"/>
      <c r="D5" s="57" t="s">
        <v>3</v>
      </c>
      <c r="E5" s="57"/>
      <c r="F5" s="57"/>
      <c r="G5" s="57"/>
      <c r="H5" s="57"/>
      <c r="I5" s="57"/>
      <c r="J5" s="57"/>
      <c r="K5" s="57"/>
      <c r="L5" s="49" t="s">
        <v>23</v>
      </c>
    </row>
    <row r="6" spans="2:16" x14ac:dyDescent="0.2">
      <c r="B6" s="15"/>
      <c r="C6" s="15"/>
      <c r="D6" s="16"/>
      <c r="E6" s="16"/>
      <c r="F6" s="32"/>
      <c r="G6" s="16"/>
      <c r="H6" s="16"/>
      <c r="I6" s="52"/>
      <c r="J6" s="53"/>
      <c r="K6" s="54"/>
      <c r="L6" s="50"/>
    </row>
    <row r="7" spans="2:16" ht="79.5" customHeight="1" x14ac:dyDescent="0.2">
      <c r="B7" s="17"/>
      <c r="C7" s="17"/>
      <c r="D7" s="17" t="s">
        <v>4</v>
      </c>
      <c r="E7" s="24" t="s">
        <v>28</v>
      </c>
      <c r="F7" s="24" t="s">
        <v>39</v>
      </c>
      <c r="G7" s="17" t="s">
        <v>5</v>
      </c>
      <c r="H7" s="24" t="s">
        <v>42</v>
      </c>
      <c r="I7" s="18" t="s">
        <v>45</v>
      </c>
      <c r="J7" s="18" t="s">
        <v>41</v>
      </c>
      <c r="K7" s="26" t="s">
        <v>29</v>
      </c>
      <c r="L7" s="51"/>
    </row>
    <row r="8" spans="2:16" s="6" customFormat="1" x14ac:dyDescent="0.2">
      <c r="B8" s="29">
        <v>1</v>
      </c>
      <c r="C8" s="29">
        <v>2</v>
      </c>
      <c r="D8" s="29">
        <v>3</v>
      </c>
      <c r="E8" s="29">
        <v>4</v>
      </c>
      <c r="F8" s="29">
        <v>5</v>
      </c>
      <c r="G8" s="29" t="s">
        <v>47</v>
      </c>
      <c r="H8" s="29">
        <v>7</v>
      </c>
      <c r="I8" s="29" t="s">
        <v>40</v>
      </c>
      <c r="J8" s="29">
        <v>9</v>
      </c>
      <c r="K8" s="47" t="s">
        <v>44</v>
      </c>
      <c r="L8" s="29" t="s">
        <v>43</v>
      </c>
    </row>
    <row r="9" spans="2:16" s="6" customFormat="1" x14ac:dyDescent="0.2">
      <c r="B9" s="29"/>
      <c r="C9" s="29"/>
      <c r="D9" s="29"/>
      <c r="E9" s="29"/>
      <c r="F9" s="29"/>
      <c r="G9" s="29"/>
      <c r="H9" s="29"/>
      <c r="I9" s="29"/>
      <c r="J9" s="29"/>
      <c r="K9" s="30"/>
      <c r="L9" s="29"/>
    </row>
    <row r="10" spans="2:16" ht="36" customHeight="1" x14ac:dyDescent="0.2">
      <c r="B10" s="5">
        <v>54001</v>
      </c>
      <c r="C10" s="7" t="s">
        <v>11</v>
      </c>
      <c r="D10" s="8"/>
      <c r="E10" s="8"/>
      <c r="F10" s="8"/>
      <c r="G10" s="8"/>
      <c r="H10" s="8"/>
      <c r="I10" s="13"/>
      <c r="J10" s="13"/>
      <c r="K10" s="27"/>
      <c r="L10" s="8"/>
      <c r="M10" s="1" t="s">
        <v>27</v>
      </c>
    </row>
    <row r="11" spans="2:16" ht="43.5" customHeight="1" x14ac:dyDescent="0.2">
      <c r="B11" s="5">
        <v>54002</v>
      </c>
      <c r="C11" s="7" t="s">
        <v>12</v>
      </c>
      <c r="D11" s="8"/>
      <c r="E11" s="8"/>
      <c r="F11" s="8"/>
      <c r="G11" s="8"/>
      <c r="H11" s="8"/>
      <c r="I11" s="13"/>
      <c r="J11" s="13"/>
      <c r="K11" s="27"/>
      <c r="L11" s="8"/>
    </row>
    <row r="12" spans="2:16" ht="38.25" customHeight="1" x14ac:dyDescent="0.2">
      <c r="B12" s="5">
        <v>54003</v>
      </c>
      <c r="C12" s="7" t="s">
        <v>2</v>
      </c>
      <c r="D12" s="8"/>
      <c r="E12" s="8"/>
      <c r="F12" s="8"/>
      <c r="G12" s="8"/>
      <c r="H12" s="8"/>
      <c r="I12" s="13"/>
      <c r="J12" s="13"/>
      <c r="K12" s="27"/>
      <c r="L12" s="8"/>
    </row>
    <row r="13" spans="2:16" ht="75" customHeight="1" x14ac:dyDescent="0.2">
      <c r="B13" s="5">
        <v>45004</v>
      </c>
      <c r="C13" s="7" t="s">
        <v>13</v>
      </c>
      <c r="D13" s="8"/>
      <c r="E13" s="8"/>
      <c r="F13" s="8"/>
      <c r="G13" s="8"/>
      <c r="H13" s="8"/>
      <c r="I13" s="13"/>
      <c r="J13" s="13"/>
      <c r="K13" s="27"/>
      <c r="L13" s="8"/>
    </row>
    <row r="14" spans="2:16" ht="38.25" x14ac:dyDescent="0.2">
      <c r="B14" s="5">
        <v>54005</v>
      </c>
      <c r="C14" s="7" t="s">
        <v>6</v>
      </c>
      <c r="D14" s="8"/>
      <c r="E14" s="8"/>
      <c r="F14" s="8"/>
      <c r="G14" s="8"/>
      <c r="H14" s="8"/>
      <c r="I14" s="13"/>
      <c r="J14" s="13"/>
      <c r="K14" s="27"/>
      <c r="L14" s="8"/>
    </row>
    <row r="15" spans="2:16" ht="51" x14ac:dyDescent="0.2">
      <c r="B15" s="5">
        <v>54006</v>
      </c>
      <c r="C15" s="7" t="s">
        <v>14</v>
      </c>
      <c r="D15" s="8"/>
      <c r="E15" s="8"/>
      <c r="F15" s="8"/>
      <c r="G15" s="8"/>
      <c r="H15" s="8"/>
      <c r="I15" s="13"/>
      <c r="J15" s="13"/>
      <c r="K15" s="27"/>
      <c r="L15" s="8"/>
      <c r="M15" s="9"/>
      <c r="P15" s="1" t="s">
        <v>22</v>
      </c>
    </row>
    <row r="16" spans="2:16" ht="38.25" x14ac:dyDescent="0.2">
      <c r="B16" s="5">
        <v>54008</v>
      </c>
      <c r="C16" s="7" t="s">
        <v>15</v>
      </c>
      <c r="D16" s="8"/>
      <c r="E16" s="8"/>
      <c r="F16" s="8"/>
      <c r="G16" s="8"/>
      <c r="H16" s="8"/>
      <c r="I16" s="13"/>
      <c r="J16" s="13"/>
      <c r="K16" s="27"/>
      <c r="L16" s="8"/>
    </row>
    <row r="17" spans="2:16" ht="25.5" x14ac:dyDescent="0.2">
      <c r="B17" s="5">
        <v>54009</v>
      </c>
      <c r="C17" s="7" t="s">
        <v>16</v>
      </c>
      <c r="D17" s="8"/>
      <c r="E17" s="8"/>
      <c r="F17" s="8"/>
      <c r="G17" s="8"/>
      <c r="H17" s="8"/>
      <c r="I17" s="13"/>
      <c r="J17" s="13"/>
      <c r="K17" s="27"/>
      <c r="L17" s="8"/>
    </row>
    <row r="18" spans="2:16" x14ac:dyDescent="0.2">
      <c r="B18" s="5">
        <v>54010</v>
      </c>
      <c r="C18" s="7" t="s">
        <v>17</v>
      </c>
      <c r="D18" s="8"/>
      <c r="E18" s="8"/>
      <c r="F18" s="8"/>
      <c r="G18" s="8"/>
      <c r="H18" s="8"/>
      <c r="I18" s="13"/>
      <c r="J18" s="13"/>
      <c r="K18" s="27"/>
      <c r="L18" s="8"/>
    </row>
    <row r="19" spans="2:16" x14ac:dyDescent="0.2">
      <c r="B19" s="5">
        <v>54011</v>
      </c>
      <c r="C19" s="7" t="s">
        <v>18</v>
      </c>
      <c r="D19" s="8"/>
      <c r="E19" s="8"/>
      <c r="F19" s="8"/>
      <c r="G19" s="8"/>
      <c r="H19" s="8"/>
      <c r="I19" s="13"/>
      <c r="J19" s="13"/>
      <c r="K19" s="27"/>
      <c r="L19" s="8"/>
    </row>
    <row r="20" spans="2:16" ht="51" x14ac:dyDescent="0.2">
      <c r="B20" s="5"/>
      <c r="C20" s="7" t="s">
        <v>20</v>
      </c>
      <c r="D20" s="8"/>
      <c r="E20" s="8"/>
      <c r="F20" s="8"/>
      <c r="G20" s="8"/>
      <c r="H20" s="8"/>
      <c r="I20" s="13"/>
      <c r="J20" s="13"/>
      <c r="K20" s="27"/>
      <c r="L20" s="8"/>
    </row>
    <row r="21" spans="2:16" ht="51" x14ac:dyDescent="0.2">
      <c r="B21" s="5"/>
      <c r="C21" s="7" t="s">
        <v>21</v>
      </c>
      <c r="D21" s="8"/>
      <c r="E21" s="8"/>
      <c r="F21" s="8"/>
      <c r="G21" s="8"/>
      <c r="H21" s="8"/>
      <c r="I21" s="13"/>
      <c r="J21" s="13"/>
      <c r="K21" s="27"/>
      <c r="L21" s="8"/>
    </row>
    <row r="22" spans="2:16" ht="25.5" x14ac:dyDescent="0.2">
      <c r="B22" s="5">
        <v>54012</v>
      </c>
      <c r="C22" s="10" t="s">
        <v>7</v>
      </c>
      <c r="D22" s="8"/>
      <c r="E22" s="8"/>
      <c r="F22" s="8"/>
      <c r="G22" s="8"/>
      <c r="H22" s="8"/>
      <c r="I22" s="13"/>
      <c r="J22" s="13"/>
      <c r="K22" s="27"/>
      <c r="L22" s="8"/>
      <c r="N22" s="9"/>
    </row>
    <row r="23" spans="2:16" x14ac:dyDescent="0.2">
      <c r="B23" s="5"/>
      <c r="C23" s="22" t="s">
        <v>8</v>
      </c>
      <c r="D23" s="23">
        <f>D10+D11+D12+D13+D14+D15+D16+D17+D18+D19+D22+D20+D21</f>
        <v>0</v>
      </c>
      <c r="E23" s="23">
        <f>SUM(E10:E22)</f>
        <v>0</v>
      </c>
      <c r="F23" s="23"/>
      <c r="G23" s="23">
        <f>G10+G11+G12+G13+G14+G15+G16+G17+G18+G19+G22+G20+G21</f>
        <v>0</v>
      </c>
      <c r="H23" s="23">
        <f>SUM(H10:H22)</f>
        <v>0</v>
      </c>
      <c r="I23" s="23">
        <f>SUM(I10:I22)</f>
        <v>0</v>
      </c>
      <c r="J23" s="23"/>
      <c r="K23" s="25">
        <f>SUM(K10:K22)</f>
        <v>0</v>
      </c>
      <c r="L23" s="23">
        <f>SUM(L10:L22)</f>
        <v>0</v>
      </c>
      <c r="N23" s="9"/>
    </row>
    <row r="24" spans="2:16" x14ac:dyDescent="0.2">
      <c r="B24" s="5"/>
      <c r="C24" s="22" t="s">
        <v>9</v>
      </c>
      <c r="D24" s="23">
        <f>0.19*D23</f>
        <v>0</v>
      </c>
      <c r="E24" s="23"/>
      <c r="F24" s="23"/>
      <c r="G24" s="23">
        <f t="shared" ref="G24:L24" si="0">0.19*G23</f>
        <v>0</v>
      </c>
      <c r="H24" s="23">
        <f t="shared" si="0"/>
        <v>0</v>
      </c>
      <c r="I24" s="23">
        <f>0.19*I23</f>
        <v>0</v>
      </c>
      <c r="J24" s="23"/>
      <c r="K24" s="25">
        <f t="shared" ref="K24" si="1">0.19*K23</f>
        <v>0</v>
      </c>
      <c r="L24" s="23">
        <f t="shared" si="0"/>
        <v>0</v>
      </c>
      <c r="N24" s="9"/>
    </row>
    <row r="25" spans="2:16" x14ac:dyDescent="0.2">
      <c r="B25" s="5"/>
      <c r="C25" s="22" t="s">
        <v>10</v>
      </c>
      <c r="D25" s="23">
        <f>D23+D24</f>
        <v>0</v>
      </c>
      <c r="E25" s="23"/>
      <c r="F25" s="23"/>
      <c r="G25" s="23">
        <f t="shared" ref="G25:L25" si="2">G23+G24</f>
        <v>0</v>
      </c>
      <c r="H25" s="23">
        <f t="shared" si="2"/>
        <v>0</v>
      </c>
      <c r="I25" s="23">
        <f>I23+I24</f>
        <v>0</v>
      </c>
      <c r="J25" s="23"/>
      <c r="K25" s="25">
        <f t="shared" ref="K25" si="3">K23+K24</f>
        <v>0</v>
      </c>
      <c r="L25" s="23">
        <f t="shared" si="2"/>
        <v>0</v>
      </c>
      <c r="M25" s="38"/>
      <c r="N25" s="9"/>
      <c r="P25" s="11"/>
    </row>
    <row r="26" spans="2:16" s="43" customFormat="1" x14ac:dyDescent="0.2">
      <c r="C26" s="44"/>
      <c r="D26" s="45"/>
      <c r="E26" s="45"/>
      <c r="F26" s="45"/>
      <c r="G26" s="45"/>
      <c r="H26" s="45"/>
      <c r="I26" s="45"/>
      <c r="J26" s="45"/>
      <c r="K26" s="45"/>
      <c r="L26" s="45"/>
      <c r="N26" s="46"/>
    </row>
    <row r="27" spans="2:16" x14ac:dyDescent="0.2">
      <c r="B27" s="19" t="s">
        <v>34</v>
      </c>
      <c r="I27" s="2"/>
      <c r="J27" s="2" t="s">
        <v>49</v>
      </c>
      <c r="K27" s="41">
        <f>K29+K30*K33/K34</f>
        <v>1.2650273224043718</v>
      </c>
      <c r="M27" s="37"/>
    </row>
    <row r="28" spans="2:16" x14ac:dyDescent="0.2">
      <c r="B28" s="1" t="s">
        <v>35</v>
      </c>
      <c r="I28" s="2"/>
      <c r="J28" s="2"/>
      <c r="M28" s="37"/>
    </row>
    <row r="29" spans="2:16" x14ac:dyDescent="0.2">
      <c r="B29" s="1" t="s">
        <v>36</v>
      </c>
      <c r="I29" s="2"/>
      <c r="J29" s="2"/>
      <c r="K29" s="34">
        <v>0</v>
      </c>
      <c r="M29" s="37"/>
    </row>
    <row r="30" spans="2:16" x14ac:dyDescent="0.2">
      <c r="B30" s="1" t="s">
        <v>37</v>
      </c>
      <c r="I30" s="2"/>
      <c r="J30" s="2"/>
      <c r="K30" s="35">
        <f>1-K29</f>
        <v>1</v>
      </c>
      <c r="M30" s="37"/>
    </row>
    <row r="31" spans="2:16" x14ac:dyDescent="0.2">
      <c r="B31" s="1" t="s">
        <v>33</v>
      </c>
      <c r="I31" s="33">
        <v>44436</v>
      </c>
      <c r="J31" s="33"/>
      <c r="M31" s="37"/>
    </row>
    <row r="32" spans="2:16" x14ac:dyDescent="0.2">
      <c r="B32" s="1" t="s">
        <v>32</v>
      </c>
      <c r="I32" s="40">
        <f>I31-60</f>
        <v>44376</v>
      </c>
      <c r="J32" s="40"/>
    </row>
    <row r="33" spans="2:16" x14ac:dyDescent="0.2">
      <c r="B33" s="1" t="s">
        <v>31</v>
      </c>
      <c r="I33" s="2"/>
      <c r="J33" s="2"/>
      <c r="K33" s="36">
        <v>138.9</v>
      </c>
    </row>
    <row r="34" spans="2:16" x14ac:dyDescent="0.2">
      <c r="B34" s="1" t="s">
        <v>30</v>
      </c>
      <c r="I34" s="2"/>
      <c r="J34" s="2"/>
      <c r="K34" s="42">
        <v>109.8</v>
      </c>
    </row>
    <row r="35" spans="2:16" ht="37.5" customHeight="1" x14ac:dyDescent="0.2">
      <c r="B35" s="48" t="s">
        <v>48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2:16" x14ac:dyDescent="0.2">
      <c r="H36" s="11"/>
      <c r="I36" s="11"/>
      <c r="J36" s="11"/>
    </row>
    <row r="37" spans="2:16" x14ac:dyDescent="0.2">
      <c r="K37" s="39" t="s">
        <v>38</v>
      </c>
      <c r="L37" s="33"/>
    </row>
    <row r="38" spans="2:16" x14ac:dyDescent="0.2">
      <c r="C38" s="19" t="s">
        <v>0</v>
      </c>
      <c r="D38" s="19"/>
      <c r="E38" s="19"/>
      <c r="F38" s="19"/>
      <c r="G38" s="20"/>
      <c r="H38" s="19"/>
      <c r="I38" s="19"/>
      <c r="J38" s="19"/>
      <c r="K38" s="28" t="s">
        <v>19</v>
      </c>
      <c r="L38" s="19"/>
      <c r="P38" s="11"/>
    </row>
  </sheetData>
  <mergeCells count="10">
    <mergeCell ref="B35:L35"/>
    <mergeCell ref="L5:L7"/>
    <mergeCell ref="I6:K6"/>
    <mergeCell ref="B1:D1"/>
    <mergeCell ref="B2:H2"/>
    <mergeCell ref="B3:H3"/>
    <mergeCell ref="B5:C5"/>
    <mergeCell ref="D5:G5"/>
    <mergeCell ref="H5:K5"/>
    <mergeCell ref="K2:L2"/>
  </mergeCells>
  <printOptions horizontalCentered="1"/>
  <pageMargins left="0.25" right="0.25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1.1 Centralizator AA</vt:lpstr>
      <vt:lpstr>'1.1 Centralizator AA'!Print_Area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Nasti</dc:creator>
  <cp:lastModifiedBy>Luiza Radu</cp:lastModifiedBy>
  <cp:lastPrinted>2021-09-21T11:14:20Z</cp:lastPrinted>
  <dcterms:created xsi:type="dcterms:W3CDTF">2019-11-26T09:37:43Z</dcterms:created>
  <dcterms:modified xsi:type="dcterms:W3CDTF">2021-09-22T06:33:07Z</dcterms:modified>
</cp:coreProperties>
</file>